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Raquel\Downloads\"/>
    </mc:Choice>
  </mc:AlternateContent>
  <xr:revisionPtr revIDLastSave="0" documentId="13_ncr:1_{E6EA3E36-5C5E-4B1C-AFFC-95E885C5A355}" xr6:coauthVersionLast="47" xr6:coauthVersionMax="47" xr10:uidLastSave="{00000000-0000-0000-0000-000000000000}"/>
  <bookViews>
    <workbookView xWindow="-108" yWindow="-108" windowWidth="23256" windowHeight="12456" tabRatio="866" xr2:uid="{00000000-000D-0000-FFFF-FFFF00000000}"/>
  </bookViews>
  <sheets>
    <sheet name="PRESUPUESTO ANUAL 2026" sheetId="1" r:id="rId1"/>
  </sheets>
  <definedNames>
    <definedName name="_xlnm.Print_Area" localSheetId="0">'PRESUPUESTO ANUAL 2026'!$B$1:$C$82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D9" i="1"/>
  <c r="D19" i="1" s="1"/>
  <c r="E47" i="1"/>
  <c r="E16" i="1"/>
  <c r="E34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48" i="1"/>
  <c r="E45" i="1"/>
  <c r="E44" i="1"/>
  <c r="E43" i="1"/>
  <c r="E42" i="1"/>
  <c r="E41" i="1"/>
  <c r="E40" i="1"/>
  <c r="E39" i="1"/>
  <c r="E38" i="1"/>
  <c r="E37" i="1"/>
  <c r="E36" i="1"/>
  <c r="E35" i="1"/>
  <c r="E33" i="1"/>
  <c r="E32" i="1"/>
  <c r="E31" i="1"/>
  <c r="E30" i="1"/>
  <c r="E28" i="1"/>
  <c r="E29" i="1"/>
  <c r="E27" i="1"/>
  <c r="E24" i="1"/>
  <c r="E25" i="1"/>
  <c r="E26" i="1"/>
  <c r="E23" i="1"/>
  <c r="E18" i="1"/>
  <c r="E17" i="1"/>
  <c r="E15" i="1"/>
  <c r="E14" i="1"/>
  <c r="E13" i="1"/>
  <c r="E12" i="1"/>
  <c r="E11" i="1"/>
  <c r="E10" i="1"/>
  <c r="E9" i="1" l="1"/>
  <c r="E19" i="1"/>
  <c r="E75" i="1"/>
  <c r="D75" i="1"/>
  <c r="E78" i="1" l="1"/>
  <c r="E79" i="1"/>
  <c r="D79" i="1"/>
  <c r="D78" i="1" l="1"/>
  <c r="D80" i="1" s="1"/>
  <c r="D82" i="1" s="1"/>
  <c r="E80" i="1" l="1"/>
  <c r="E82" i="1" s="1"/>
</calcChain>
</file>

<file path=xl/sharedStrings.xml><?xml version="1.0" encoding="utf-8"?>
<sst xmlns="http://schemas.openxmlformats.org/spreadsheetml/2006/main" count="171" uniqueCount="167">
  <si>
    <t xml:space="preserve"> </t>
  </si>
  <si>
    <t xml:space="preserve">COLEGIO DE BIÓLOGOS DE COSTA RICA </t>
  </si>
  <si>
    <t xml:space="preserve">CÓDIGO </t>
  </si>
  <si>
    <t>MENSUAL</t>
  </si>
  <si>
    <t xml:space="preserve">DERECHOS DE  INCORPORACIONES </t>
  </si>
  <si>
    <t>DERECHOS DE  REINCORPORACIÓN</t>
  </si>
  <si>
    <t xml:space="preserve">CURSOS DE ACTUALIZACIÓN PROFESIONAL </t>
  </si>
  <si>
    <t>INGRESOS POR CARNETS</t>
  </si>
  <si>
    <t xml:space="preserve">INGRESOS POR CERTIFICACIONES </t>
  </si>
  <si>
    <t>INGRESOS POR INTERESES BANCARIOS</t>
  </si>
  <si>
    <t>TOTAL INGRESOS</t>
  </si>
  <si>
    <t>1.01</t>
  </si>
  <si>
    <t>SECRETARIA RECEPCIONISTA</t>
  </si>
  <si>
    <t>HORAS EXTRA</t>
  </si>
  <si>
    <t>2.01</t>
  </si>
  <si>
    <t>2.02</t>
  </si>
  <si>
    <t>3.01</t>
  </si>
  <si>
    <t>FISCALIZACION DEL EJERCICIO LEGAL DE LA PROFESION</t>
  </si>
  <si>
    <t>5.01</t>
  </si>
  <si>
    <t>6.01</t>
  </si>
  <si>
    <t>7.01</t>
  </si>
  <si>
    <t>8.01</t>
  </si>
  <si>
    <t>GASTOS ADMINISTRATIVOS POR  CURSOS DE ACTUALIZACION PROFES.</t>
  </si>
  <si>
    <t>9.01</t>
  </si>
  <si>
    <t>10.01</t>
  </si>
  <si>
    <t>11.01</t>
  </si>
  <si>
    <t>SERVICIOS PROFESIONALES CONTABLES</t>
  </si>
  <si>
    <t>ASESORIA LEGAL</t>
  </si>
  <si>
    <t>SERVICIOS DE MONITOREO DE SEGURIDAD</t>
  </si>
  <si>
    <t>SERVICIOS DE JARDINERIA</t>
  </si>
  <si>
    <t>12.01</t>
  </si>
  <si>
    <t>12.02</t>
  </si>
  <si>
    <t>13.01</t>
  </si>
  <si>
    <t>IMPUESTOS MUNICIPALES</t>
  </si>
  <si>
    <t>13.02</t>
  </si>
  <si>
    <t>14.01</t>
  </si>
  <si>
    <t xml:space="preserve">POLIZA DE RIESGOS TRABAJO </t>
  </si>
  <si>
    <t>15.01</t>
  </si>
  <si>
    <t xml:space="preserve">PEAJE Y PARQUEOS </t>
  </si>
  <si>
    <t>15.03</t>
  </si>
  <si>
    <t>15.04</t>
  </si>
  <si>
    <t>15.05</t>
  </si>
  <si>
    <t>CUOTA PARA FEDERACION COLEGIOS PROFES. UNIVERSITARIOS</t>
  </si>
  <si>
    <t>16.01</t>
  </si>
  <si>
    <t>COMISIONES BANCARIAS</t>
  </si>
  <si>
    <t>PAPELERÍA, ÚTILES Y MATERIALES DE OFICINA</t>
  </si>
  <si>
    <t>COMPRA DE CARNETS</t>
  </si>
  <si>
    <t>RESUMEN</t>
  </si>
  <si>
    <t>INGRESOS</t>
  </si>
  <si>
    <t>CIERRE PRESUPUESTARIO DEL PERIODO</t>
  </si>
  <si>
    <t>DETALLE</t>
  </si>
  <si>
    <t xml:space="preserve">SERVICIO DE INTERNET </t>
  </si>
  <si>
    <t>PROGRAMA DE INGRESOS</t>
  </si>
  <si>
    <t>1.0</t>
  </si>
  <si>
    <t>1.04</t>
  </si>
  <si>
    <t>1.05</t>
  </si>
  <si>
    <t>1.06</t>
  </si>
  <si>
    <t>1.07</t>
  </si>
  <si>
    <t>1.08</t>
  </si>
  <si>
    <t>1.09</t>
  </si>
  <si>
    <t>1.10</t>
  </si>
  <si>
    <t>2.03</t>
  </si>
  <si>
    <t>2.04</t>
  </si>
  <si>
    <t>16.02</t>
  </si>
  <si>
    <t>16.03</t>
  </si>
  <si>
    <t xml:space="preserve"> PROGRAMA DE GASTOS</t>
  </si>
  <si>
    <t>Planilla Administrativos (codigo 2)</t>
  </si>
  <si>
    <t>EJECUCIÓN DEL PLAN DE GESTIÓN AMBIENTAL</t>
  </si>
  <si>
    <t>TOTAL GASTOS</t>
  </si>
  <si>
    <t xml:space="preserve">GASTOS </t>
  </si>
  <si>
    <t>POLIZA DE FIDELIDAD TESORERO</t>
  </si>
  <si>
    <t>16.04</t>
  </si>
  <si>
    <t>2.0</t>
  </si>
  <si>
    <t>1254 activos</t>
  </si>
  <si>
    <t xml:space="preserve">12 personas por 4 incorporaciones </t>
  </si>
  <si>
    <t xml:space="preserve">2 personas por 4 incorporaciones </t>
  </si>
  <si>
    <t xml:space="preserve">18 personas por 3 cursos por 160000 colones </t>
  </si>
  <si>
    <t>14 bitacoras por 4000</t>
  </si>
  <si>
    <t xml:space="preserve">25 carnets por 5000 colones </t>
  </si>
  <si>
    <t>36 certificaciones por 10000 colones</t>
  </si>
  <si>
    <t>REUNIONES MENSUALES</t>
  </si>
  <si>
    <t xml:space="preserve">COLEGIATURAS </t>
  </si>
  <si>
    <t xml:space="preserve">3 personas recuperadas por mes </t>
  </si>
  <si>
    <t xml:space="preserve">ESTIMACION DE RECUPERACION DE SUSPENDIDOS </t>
  </si>
  <si>
    <t>DIETAS JUNTA DIRECTIVA (9 MIEMBROS JUNTA DIRECTIVA )</t>
  </si>
  <si>
    <t>SUMINISTROS DE LIMPIEZA Y MANTENIMIENTO</t>
  </si>
  <si>
    <t>Apoyo a cursos, incorporaciones y asambleas</t>
  </si>
  <si>
    <t>POLIZA DE FIDELIDAD PRESIDENTE</t>
  </si>
  <si>
    <t>PROMOCIÓN Y PUBLICIDAD (PÚBLICACIONES EN MEDIO DE COMUNICACIÓN)</t>
  </si>
  <si>
    <t>12.03</t>
  </si>
  <si>
    <t>GASTOS POR VIATICOS Y KM</t>
  </si>
  <si>
    <t>15.02</t>
  </si>
  <si>
    <t xml:space="preserve">SERVICIOS DE COMUNICADORES </t>
  </si>
  <si>
    <t>OTROS GASTOS</t>
  </si>
  <si>
    <t>9500 cuota y 500 al fondo</t>
  </si>
  <si>
    <t xml:space="preserve">12 personas por 3 cursos por 165000 colones </t>
  </si>
  <si>
    <t>INGRESOS POR EVENTOS</t>
  </si>
  <si>
    <t>COORDINADORA ADMINISTRATIVA</t>
  </si>
  <si>
    <t>ASISTENTE ADMINISTRATIVA</t>
  </si>
  <si>
    <t>2.05</t>
  </si>
  <si>
    <t>MISCELANEA</t>
  </si>
  <si>
    <t>PAGO PRESTAMO</t>
  </si>
  <si>
    <t>INTERESES SOBRE PRÉSTAMO</t>
  </si>
  <si>
    <t>POLIZA DE RESPONSABILIDAD CIVIL</t>
  </si>
  <si>
    <t>MANTENIMIENTO DE EDIFICIOS</t>
  </si>
  <si>
    <t>FOROS y CONGRESO</t>
  </si>
  <si>
    <t>SERVICIOS DE AUDITORIA EXTERNA</t>
  </si>
  <si>
    <t xml:space="preserve">8 carnets total por 5000 colones </t>
  </si>
  <si>
    <t>CAJA COSTARRICENSE DEL SEGURO SOCIAL (26.67%)</t>
  </si>
  <si>
    <t>4.01</t>
  </si>
  <si>
    <t>11.02</t>
  </si>
  <si>
    <t>13.03</t>
  </si>
  <si>
    <t>13.04</t>
  </si>
  <si>
    <t xml:space="preserve"> DE ENERGÍA ELÉCTRICA </t>
  </si>
  <si>
    <t xml:space="preserve">SERVICIO DE AGUA Y ALCANTARILLADO </t>
  </si>
  <si>
    <t xml:space="preserve">SERVICIO DE TELEFONIA </t>
  </si>
  <si>
    <t>16.05</t>
  </si>
  <si>
    <t>16.06</t>
  </si>
  <si>
    <t>POLIZA COOPENAE</t>
  </si>
  <si>
    <t>Ingresos (codigo 1)</t>
  </si>
  <si>
    <t>1.02</t>
  </si>
  <si>
    <t>1.03</t>
  </si>
  <si>
    <t>45 personas por año</t>
  </si>
  <si>
    <t>2 eventos por año</t>
  </si>
  <si>
    <t>INGRESOS POR OTROS (ARTICULOS VARIOS, JARRAS, SOMBREROS, CALCOMANÍAS, ETC)</t>
  </si>
  <si>
    <t>PAGO DE LIQUIDACIÓNES</t>
  </si>
  <si>
    <t>2.06</t>
  </si>
  <si>
    <t>Contribuciones Patronales   (codigo 3)</t>
  </si>
  <si>
    <t>Subvención y Atención a Junta Directiva (codigo 4)</t>
  </si>
  <si>
    <t>Fiscalia (codigo 5)</t>
  </si>
  <si>
    <t>Programa de comunicación y proyección (codigo 6)</t>
  </si>
  <si>
    <t>6.02</t>
  </si>
  <si>
    <t>Programa de comisiones (codigo 7)</t>
  </si>
  <si>
    <t>Programa de Gestión Ambiental (codigo 8)</t>
  </si>
  <si>
    <t>Programa de capacitaciones (codigo9)</t>
  </si>
  <si>
    <t>9.02</t>
  </si>
  <si>
    <t>Asambleas (codigo10)</t>
  </si>
  <si>
    <t xml:space="preserve"> Infraestructura (codigo11)</t>
  </si>
  <si>
    <t>11.03</t>
  </si>
  <si>
    <t>Programa de servicios contratados (codigo12)</t>
  </si>
  <si>
    <t>12.04</t>
  </si>
  <si>
    <t>12.05</t>
  </si>
  <si>
    <t>12.06</t>
  </si>
  <si>
    <t>Servicios básicos (codigo13)</t>
  </si>
  <si>
    <t>Polizas (codigo15)</t>
  </si>
  <si>
    <t>Gastos Diversos (codigo16)</t>
  </si>
  <si>
    <t>16.07</t>
  </si>
  <si>
    <t>16.08</t>
  </si>
  <si>
    <t>17.01</t>
  </si>
  <si>
    <t>17.02</t>
  </si>
  <si>
    <t xml:space="preserve">COMISIONE DE ESPECIALIDADES </t>
  </si>
  <si>
    <t xml:space="preserve">RETENCIÓN 15% DIETAS </t>
  </si>
  <si>
    <t>ASAMBLEAS</t>
  </si>
  <si>
    <t>Impuestos municipales y administración  (codigo14)</t>
  </si>
  <si>
    <t xml:space="preserve">SOPORTE INFORMÁTICO </t>
  </si>
  <si>
    <t>ADMINISTRACIÓN DE FIDECOMISO</t>
  </si>
  <si>
    <t>1040 activos</t>
  </si>
  <si>
    <t>GASTOS DE INCORPORACION (4 AL AÑO, CONTEMPLA SERVICIOS PROFESIONALES)</t>
  </si>
  <si>
    <t>PRESUPUESTO AÑO 2026</t>
  </si>
  <si>
    <t>PRESUPUESTO 2026</t>
  </si>
  <si>
    <t>ANUAL 2026</t>
  </si>
  <si>
    <t xml:space="preserve">5 personas suspendidas recuperadas por mes </t>
  </si>
  <si>
    <t xml:space="preserve">5 personas por año </t>
  </si>
  <si>
    <t>45 certificaciones por mes por 5000 colones</t>
  </si>
  <si>
    <t>SOPORTE Y MANTENIMIENTO DE EQUIPO (SOFTWARE Y HARDWARE)</t>
  </si>
  <si>
    <t>OTROS SERVICIOS (MENSAJERIA)</t>
  </si>
  <si>
    <t xml:space="preserve"> SOFTWARE y HARDWARE  (coigo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</si>
</sst>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3" x14ac:knownFonts="1">
    <font>
      <sz val="10"/>
      <name val="Arial"/>
      <family val="2"/>
    </font>
    <font>
      <shadow/>
      <sz val="12"/>
      <name val="Arial"/>
      <family val="2"/>
    </font>
    <font>
      <b/>
      <shadow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hadow/>
      <sz val="20"/>
      <name val="Arial"/>
      <family val="2"/>
    </font>
    <font>
      <b/>
      <shadow/>
      <u/>
      <sz val="16"/>
      <name val="Arial"/>
      <family val="2"/>
    </font>
    <font>
      <b/>
      <shadow/>
      <u/>
      <sz val="12"/>
      <name val="Arial"/>
      <family val="2"/>
    </font>
    <font>
      <b/>
      <shadow/>
      <sz val="14"/>
      <color indexed="56"/>
      <name val="Arial"/>
      <family val="2"/>
    </font>
    <font>
      <b/>
      <shadow/>
      <sz val="12"/>
      <color theme="1"/>
      <name val="Arial"/>
      <family val="2"/>
    </font>
    <font>
      <shadow/>
      <sz val="12"/>
      <color rgb="FFFF0000"/>
      <name val="Arial"/>
      <family val="2"/>
    </font>
    <font>
      <sz val="8"/>
      <name val="Arial"/>
      <family val="2"/>
    </font>
    <font>
      <b/>
      <shadow/>
      <sz val="12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44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50"/>
      </patternFill>
    </fill>
    <fill>
      <patternFill patternType="solid">
        <fgColor theme="5" tint="0.79998168889431442"/>
        <bgColor indexed="50"/>
      </patternFill>
    </fill>
    <fill>
      <patternFill patternType="solid">
        <fgColor theme="7" tint="0.59999389629810485"/>
        <bgColor indexed="50"/>
      </patternFill>
    </fill>
    <fill>
      <patternFill patternType="solid">
        <fgColor theme="7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5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5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5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5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5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0"/>
        <bgColor indexed="50"/>
      </patternFill>
    </fill>
    <fill>
      <patternFill patternType="solid">
        <fgColor rgb="FFFF0000"/>
        <bgColor indexed="26"/>
      </patternFill>
    </fill>
    <fill>
      <patternFill patternType="solid">
        <fgColor rgb="FFFF0000"/>
        <bgColor indexed="51"/>
      </patternFill>
    </fill>
    <fill>
      <patternFill patternType="solid">
        <fgColor theme="0" tint="-0.14999847407452621"/>
        <bgColor indexed="5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50"/>
      </patternFill>
    </fill>
    <fill>
      <patternFill patternType="solid">
        <fgColor theme="9" tint="0.79998168889431442"/>
        <bgColor indexed="51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3" fillId="0" borderId="0" applyFill="0" applyBorder="0" applyAlignment="0" applyProtection="0"/>
    <xf numFmtId="0" fontId="4" fillId="0" borderId="0">
      <alignment vertical="top"/>
    </xf>
  </cellStyleXfs>
  <cellXfs count="185">
    <xf numFmtId="0" fontId="0" fillId="0" borderId="0" xfId="0"/>
    <xf numFmtId="0" fontId="1" fillId="0" borderId="0" xfId="0" applyFont="1"/>
    <xf numFmtId="164" fontId="1" fillId="0" borderId="0" xfId="1" applyFont="1" applyFill="1" applyBorder="1" applyAlignment="1" applyProtection="1"/>
    <xf numFmtId="0" fontId="1" fillId="2" borderId="0" xfId="0" applyFont="1" applyFill="1"/>
    <xf numFmtId="0" fontId="1" fillId="0" borderId="0" xfId="0" applyFont="1" applyAlignment="1">
      <alignment horizontal="center" wrapText="1"/>
    </xf>
    <xf numFmtId="164" fontId="1" fillId="0" borderId="0" xfId="1" applyFont="1" applyFill="1" applyBorder="1" applyAlignment="1" applyProtection="1">
      <alignment horizont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0" borderId="2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/>
    <xf numFmtId="0" fontId="1" fillId="0" borderId="3" xfId="0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7" borderId="0" xfId="0" applyFont="1" applyFill="1"/>
    <xf numFmtId="0" fontId="2" fillId="6" borderId="0" xfId="0" applyFont="1" applyFill="1"/>
    <xf numFmtId="0" fontId="1" fillId="6" borderId="0" xfId="0" applyFont="1" applyFill="1"/>
    <xf numFmtId="0" fontId="2" fillId="6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4" fontId="2" fillId="7" borderId="1" xfId="0" applyNumberFormat="1" applyFont="1" applyFill="1" applyBorder="1" applyAlignment="1">
      <alignment horizontal="center"/>
    </xf>
    <xf numFmtId="4" fontId="2" fillId="7" borderId="0" xfId="0" applyNumberFormat="1" applyFont="1" applyFill="1" applyAlignment="1">
      <alignment horizontal="right"/>
    </xf>
    <xf numFmtId="4" fontId="1" fillId="6" borderId="0" xfId="0" applyNumberFormat="1" applyFont="1" applyFill="1"/>
    <xf numFmtId="0" fontId="2" fillId="6" borderId="0" xfId="0" applyFont="1" applyFill="1" applyAlignment="1">
      <alignment horizontal="center"/>
    </xf>
    <xf numFmtId="0" fontId="1" fillId="7" borderId="0" xfId="0" applyFont="1" applyFill="1"/>
    <xf numFmtId="0" fontId="2" fillId="7" borderId="6" xfId="0" applyFont="1" applyFill="1" applyBorder="1"/>
    <xf numFmtId="4" fontId="2" fillId="8" borderId="3" xfId="0" applyNumberFormat="1" applyFont="1" applyFill="1" applyBorder="1" applyAlignment="1">
      <alignment horizontal="right"/>
    </xf>
    <xf numFmtId="4" fontId="2" fillId="9" borderId="3" xfId="0" applyNumberFormat="1" applyFont="1" applyFill="1" applyBorder="1" applyAlignment="1">
      <alignment horizontal="right"/>
    </xf>
    <xf numFmtId="4" fontId="2" fillId="10" borderId="3" xfId="0" applyNumberFormat="1" applyFont="1" applyFill="1" applyBorder="1" applyAlignment="1">
      <alignment horizontal="right"/>
    </xf>
    <xf numFmtId="0" fontId="2" fillId="11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right"/>
    </xf>
    <xf numFmtId="0" fontId="2" fillId="12" borderId="4" xfId="0" applyFont="1" applyFill="1" applyBorder="1" applyAlignment="1">
      <alignment horizontal="right"/>
    </xf>
    <xf numFmtId="0" fontId="2" fillId="13" borderId="4" xfId="0" applyFont="1" applyFill="1" applyBorder="1"/>
    <xf numFmtId="4" fontId="2" fillId="14" borderId="3" xfId="0" applyNumberFormat="1" applyFont="1" applyFill="1" applyBorder="1" applyAlignment="1">
      <alignment horizontal="right"/>
    </xf>
    <xf numFmtId="0" fontId="2" fillId="15" borderId="4" xfId="0" applyFont="1" applyFill="1" applyBorder="1" applyAlignment="1">
      <alignment horizontal="right"/>
    </xf>
    <xf numFmtId="0" fontId="2" fillId="16" borderId="4" xfId="0" applyFont="1" applyFill="1" applyBorder="1"/>
    <xf numFmtId="4" fontId="2" fillId="17" borderId="3" xfId="0" applyNumberFormat="1" applyFont="1" applyFill="1" applyBorder="1" applyAlignment="1">
      <alignment horizontal="right"/>
    </xf>
    <xf numFmtId="0" fontId="2" fillId="18" borderId="4" xfId="0" applyFont="1" applyFill="1" applyBorder="1" applyAlignment="1">
      <alignment horizontal="right"/>
    </xf>
    <xf numFmtId="0" fontId="2" fillId="19" borderId="4" xfId="0" applyFont="1" applyFill="1" applyBorder="1"/>
    <xf numFmtId="0" fontId="2" fillId="20" borderId="4" xfId="0" applyFont="1" applyFill="1" applyBorder="1" applyAlignment="1">
      <alignment horizontal="right"/>
    </xf>
    <xf numFmtId="4" fontId="2" fillId="21" borderId="3" xfId="0" applyNumberFormat="1" applyFont="1" applyFill="1" applyBorder="1" applyAlignment="1">
      <alignment horizontal="right"/>
    </xf>
    <xf numFmtId="0" fontId="2" fillId="22" borderId="4" xfId="0" applyFont="1" applyFill="1" applyBorder="1" applyAlignment="1">
      <alignment horizontal="right"/>
    </xf>
    <xf numFmtId="0" fontId="2" fillId="23" borderId="4" xfId="0" applyFont="1" applyFill="1" applyBorder="1"/>
    <xf numFmtId="0" fontId="2" fillId="23" borderId="7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2" fillId="22" borderId="9" xfId="0" applyFont="1" applyFill="1" applyBorder="1" applyAlignment="1">
      <alignment horizontal="center" vertical="center" wrapText="1"/>
    </xf>
    <xf numFmtId="0" fontId="2" fillId="20" borderId="4" xfId="0" applyFont="1" applyFill="1" applyBorder="1"/>
    <xf numFmtId="0" fontId="2" fillId="24" borderId="4" xfId="0" applyFont="1" applyFill="1" applyBorder="1" applyAlignment="1">
      <alignment horizontal="right"/>
    </xf>
    <xf numFmtId="4" fontId="2" fillId="25" borderId="3" xfId="0" applyNumberFormat="1" applyFont="1" applyFill="1" applyBorder="1" applyAlignment="1">
      <alignment horizontal="right"/>
    </xf>
    <xf numFmtId="0" fontId="2" fillId="24" borderId="9" xfId="0" applyFont="1" applyFill="1" applyBorder="1" applyAlignment="1">
      <alignment horizontal="center" vertical="center" wrapText="1"/>
    </xf>
    <xf numFmtId="0" fontId="9" fillId="23" borderId="4" xfId="0" applyFont="1" applyFill="1" applyBorder="1"/>
    <xf numFmtId="0" fontId="2" fillId="24" borderId="4" xfId="0" applyFont="1" applyFill="1" applyBorder="1"/>
    <xf numFmtId="0" fontId="2" fillId="15" borderId="9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right"/>
    </xf>
    <xf numFmtId="0" fontId="2" fillId="27" borderId="4" xfId="0" applyFont="1" applyFill="1" applyBorder="1"/>
    <xf numFmtId="4" fontId="2" fillId="28" borderId="3" xfId="0" applyNumberFormat="1" applyFont="1" applyFill="1" applyBorder="1" applyAlignment="1">
      <alignment horizontal="right"/>
    </xf>
    <xf numFmtId="0" fontId="2" fillId="12" borderId="4" xfId="0" applyFont="1" applyFill="1" applyBorder="1"/>
    <xf numFmtId="0" fontId="2" fillId="29" borderId="4" xfId="0" applyFont="1" applyFill="1" applyBorder="1" applyAlignment="1">
      <alignment horizontal="right"/>
    </xf>
    <xf numFmtId="0" fontId="2" fillId="29" borderId="4" xfId="0" applyFont="1" applyFill="1" applyBorder="1"/>
    <xf numFmtId="4" fontId="2" fillId="30" borderId="3" xfId="0" applyNumberFormat="1" applyFont="1" applyFill="1" applyBorder="1" applyAlignment="1">
      <alignment horizontal="right"/>
    </xf>
    <xf numFmtId="0" fontId="9" fillId="31" borderId="4" xfId="0" applyFont="1" applyFill="1" applyBorder="1" applyAlignment="1">
      <alignment horizontal="right"/>
    </xf>
    <xf numFmtId="0" fontId="9" fillId="31" borderId="4" xfId="0" applyFont="1" applyFill="1" applyBorder="1"/>
    <xf numFmtId="4" fontId="9" fillId="32" borderId="3" xfId="0" applyNumberFormat="1" applyFont="1" applyFill="1" applyBorder="1" applyAlignment="1">
      <alignment horizontal="right"/>
    </xf>
    <xf numFmtId="0" fontId="2" fillId="33" borderId="4" xfId="0" applyFont="1" applyFill="1" applyBorder="1" applyAlignment="1">
      <alignment horizontal="right"/>
    </xf>
    <xf numFmtId="0" fontId="2" fillId="33" borderId="4" xfId="0" applyFont="1" applyFill="1" applyBorder="1"/>
    <xf numFmtId="0" fontId="2" fillId="34" borderId="7" xfId="0" applyFont="1" applyFill="1" applyBorder="1"/>
    <xf numFmtId="4" fontId="2" fillId="30" borderId="8" xfId="0" applyNumberFormat="1" applyFont="1" applyFill="1" applyBorder="1" applyAlignment="1">
      <alignment horizontal="right"/>
    </xf>
    <xf numFmtId="4" fontId="2" fillId="35" borderId="9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0" fontId="2" fillId="6" borderId="0" xfId="0" applyNumberFormat="1" applyFont="1" applyFill="1"/>
    <xf numFmtId="0" fontId="2" fillId="18" borderId="14" xfId="0" applyFont="1" applyFill="1" applyBorder="1" applyAlignment="1">
      <alignment horizontal="center" vertical="center" wrapText="1"/>
    </xf>
    <xf numFmtId="164" fontId="2" fillId="0" borderId="0" xfId="1" applyFont="1" applyFill="1" applyBorder="1" applyAlignment="1" applyProtection="1"/>
    <xf numFmtId="0" fontId="2" fillId="29" borderId="7" xfId="0" applyFont="1" applyFill="1" applyBorder="1"/>
    <xf numFmtId="0" fontId="2" fillId="29" borderId="9" xfId="0" applyFont="1" applyFill="1" applyBorder="1"/>
    <xf numFmtId="0" fontId="1" fillId="0" borderId="21" xfId="0" applyFont="1" applyBorder="1" applyAlignment="1">
      <alignment horizontal="right"/>
    </xf>
    <xf numFmtId="0" fontId="2" fillId="5" borderId="22" xfId="0" applyFont="1" applyFill="1" applyBorder="1" applyAlignment="1">
      <alignment horizontal="center"/>
    </xf>
    <xf numFmtId="0" fontId="2" fillId="40" borderId="9" xfId="0" applyFont="1" applyFill="1" applyBorder="1" applyAlignment="1">
      <alignment horizontal="center" vertical="center" wrapText="1"/>
    </xf>
    <xf numFmtId="0" fontId="2" fillId="40" borderId="9" xfId="0" applyFont="1" applyFill="1" applyBorder="1" applyAlignment="1">
      <alignment horizontal="right"/>
    </xf>
    <xf numFmtId="0" fontId="2" fillId="41" borderId="9" xfId="0" applyFont="1" applyFill="1" applyBorder="1"/>
    <xf numFmtId="40" fontId="2" fillId="41" borderId="9" xfId="0" applyNumberFormat="1" applyFont="1" applyFill="1" applyBorder="1"/>
    <xf numFmtId="38" fontId="2" fillId="0" borderId="0" xfId="0" applyNumberFormat="1" applyFont="1"/>
    <xf numFmtId="4" fontId="2" fillId="39" borderId="8" xfId="0" applyNumberFormat="1" applyFont="1" applyFill="1" applyBorder="1" applyAlignment="1">
      <alignment horizontal="right"/>
    </xf>
    <xf numFmtId="4" fontId="2" fillId="39" borderId="21" xfId="0" applyNumberFormat="1" applyFont="1" applyFill="1" applyBorder="1" applyAlignment="1">
      <alignment horizontal="right"/>
    </xf>
    <xf numFmtId="0" fontId="2" fillId="5" borderId="21" xfId="0" applyFont="1" applyFill="1" applyBorder="1" applyAlignment="1">
      <alignment horizontal="left"/>
    </xf>
    <xf numFmtId="0" fontId="2" fillId="33" borderId="8" xfId="0" applyFont="1" applyFill="1" applyBorder="1" applyAlignment="1">
      <alignment horizontal="left"/>
    </xf>
    <xf numFmtId="4" fontId="2" fillId="10" borderId="8" xfId="0" applyNumberFormat="1" applyFont="1" applyFill="1" applyBorder="1" applyAlignment="1">
      <alignment horizontal="right"/>
    </xf>
    <xf numFmtId="0" fontId="2" fillId="26" borderId="14" xfId="0" applyFont="1" applyFill="1" applyBorder="1" applyAlignment="1">
      <alignment horizontal="center" vertical="center" wrapText="1"/>
    </xf>
    <xf numFmtId="0" fontId="2" fillId="26" borderId="15" xfId="0" applyFont="1" applyFill="1" applyBorder="1" applyAlignment="1">
      <alignment horizontal="center" vertical="center" wrapText="1"/>
    </xf>
    <xf numFmtId="0" fontId="2" fillId="26" borderId="13" xfId="0" applyFont="1" applyFill="1" applyBorder="1" applyAlignment="1">
      <alignment horizontal="center" vertical="center" wrapText="1"/>
    </xf>
    <xf numFmtId="0" fontId="1" fillId="6" borderId="9" xfId="0" applyFont="1" applyFill="1" applyBorder="1"/>
    <xf numFmtId="0" fontId="1" fillId="0" borderId="9" xfId="0" applyFont="1" applyBorder="1"/>
    <xf numFmtId="0" fontId="1" fillId="6" borderId="23" xfId="0" applyFont="1" applyFill="1" applyBorder="1"/>
    <xf numFmtId="0" fontId="2" fillId="0" borderId="9" xfId="0" applyFont="1" applyBorder="1"/>
    <xf numFmtId="38" fontId="2" fillId="0" borderId="9" xfId="0" applyNumberFormat="1" applyFont="1" applyBorder="1"/>
    <xf numFmtId="0" fontId="2" fillId="26" borderId="19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right"/>
    </xf>
    <xf numFmtId="0" fontId="2" fillId="12" borderId="9" xfId="0" applyFont="1" applyFill="1" applyBorder="1" applyAlignment="1">
      <alignment horizontal="left"/>
    </xf>
    <xf numFmtId="4" fontId="2" fillId="14" borderId="9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24" xfId="0" applyFont="1" applyFill="1" applyBorder="1" applyAlignment="1">
      <alignment horizontal="left"/>
    </xf>
    <xf numFmtId="4" fontId="2" fillId="39" borderId="24" xfId="0" applyNumberFormat="1" applyFont="1" applyFill="1" applyBorder="1" applyAlignment="1">
      <alignment horizontal="right"/>
    </xf>
    <xf numFmtId="4" fontId="2" fillId="39" borderId="25" xfId="0" applyNumberFormat="1" applyFont="1" applyFill="1" applyBorder="1" applyAlignment="1">
      <alignment horizontal="right"/>
    </xf>
    <xf numFmtId="164" fontId="1" fillId="6" borderId="0" xfId="1" applyFont="1" applyFill="1" applyBorder="1" applyAlignment="1" applyProtection="1"/>
    <xf numFmtId="0" fontId="2" fillId="33" borderId="7" xfId="0" applyFont="1" applyFill="1" applyBorder="1"/>
    <xf numFmtId="0" fontId="2" fillId="33" borderId="9" xfId="0" applyFont="1" applyFill="1" applyBorder="1"/>
    <xf numFmtId="164" fontId="10" fillId="6" borderId="0" xfId="1" applyFont="1" applyFill="1" applyBorder="1" applyAlignment="1" applyProtection="1"/>
    <xf numFmtId="0" fontId="2" fillId="42" borderId="4" xfId="0" applyFont="1" applyFill="1" applyBorder="1" applyAlignment="1">
      <alignment horizontal="right"/>
    </xf>
    <xf numFmtId="0" fontId="2" fillId="43" borderId="4" xfId="0" applyFont="1" applyFill="1" applyBorder="1"/>
    <xf numFmtId="4" fontId="2" fillId="44" borderId="3" xfId="0" applyNumberFormat="1" applyFont="1" applyFill="1" applyBorder="1" applyAlignment="1">
      <alignment horizontal="right"/>
    </xf>
    <xf numFmtId="0" fontId="2" fillId="43" borderId="3" xfId="0" applyFont="1" applyFill="1" applyBorder="1"/>
    <xf numFmtId="0" fontId="2" fillId="43" borderId="8" xfId="0" applyFont="1" applyFill="1" applyBorder="1" applyAlignment="1">
      <alignment horizontal="left"/>
    </xf>
    <xf numFmtId="4" fontId="2" fillId="44" borderId="8" xfId="0" applyNumberFormat="1" applyFont="1" applyFill="1" applyBorder="1" applyAlignment="1">
      <alignment horizontal="right"/>
    </xf>
    <xf numFmtId="0" fontId="2" fillId="23" borderId="4" xfId="0" applyFont="1" applyFill="1" applyBorder="1" applyAlignment="1">
      <alignment horizontal="right"/>
    </xf>
    <xf numFmtId="0" fontId="2" fillId="29" borderId="3" xfId="0" applyFont="1" applyFill="1" applyBorder="1"/>
    <xf numFmtId="4" fontId="9" fillId="30" borderId="3" xfId="0" applyNumberFormat="1" applyFont="1" applyFill="1" applyBorder="1" applyAlignment="1">
      <alignment horizontal="right"/>
    </xf>
    <xf numFmtId="0" fontId="9" fillId="5" borderId="22" xfId="0" applyFont="1" applyFill="1" applyBorder="1" applyAlignment="1">
      <alignment horizontal="right"/>
    </xf>
    <xf numFmtId="0" fontId="9" fillId="5" borderId="22" xfId="0" applyFont="1" applyFill="1" applyBorder="1"/>
    <xf numFmtId="4" fontId="9" fillId="39" borderId="21" xfId="0" applyNumberFormat="1" applyFont="1" applyFill="1" applyBorder="1" applyAlignment="1">
      <alignment horizontal="right"/>
    </xf>
    <xf numFmtId="0" fontId="9" fillId="5" borderId="4" xfId="0" applyFont="1" applyFill="1" applyBorder="1"/>
    <xf numFmtId="4" fontId="9" fillId="39" borderId="3" xfId="0" applyNumberFormat="1" applyFont="1" applyFill="1" applyBorder="1" applyAlignment="1">
      <alignment horizontal="right"/>
    </xf>
    <xf numFmtId="0" fontId="2" fillId="33" borderId="9" xfId="0" applyFont="1" applyFill="1" applyBorder="1" applyAlignment="1">
      <alignment horizontal="right"/>
    </xf>
    <xf numFmtId="0" fontId="2" fillId="33" borderId="9" xfId="0" applyFont="1" applyFill="1" applyBorder="1" applyAlignment="1">
      <alignment horizontal="left"/>
    </xf>
    <xf numFmtId="4" fontId="2" fillId="34" borderId="9" xfId="0" applyNumberFormat="1" applyFont="1" applyFill="1" applyBorder="1" applyAlignment="1">
      <alignment horizontal="right"/>
    </xf>
    <xf numFmtId="0" fontId="2" fillId="45" borderId="4" xfId="0" applyFont="1" applyFill="1" applyBorder="1" applyAlignment="1">
      <alignment horizontal="right"/>
    </xf>
    <xf numFmtId="0" fontId="2" fillId="45" borderId="3" xfId="0" applyFont="1" applyFill="1" applyBorder="1" applyAlignment="1">
      <alignment horizontal="center"/>
    </xf>
    <xf numFmtId="164" fontId="10" fillId="0" borderId="0" xfId="1" applyFont="1" applyFill="1" applyBorder="1" applyAlignment="1" applyProtection="1"/>
    <xf numFmtId="0" fontId="0" fillId="0" borderId="26" xfId="0" applyBorder="1" applyAlignment="1">
      <alignment horizontal="left" wrapText="1"/>
    </xf>
    <xf numFmtId="0" fontId="0" fillId="0" borderId="26" xfId="0" applyBorder="1" applyAlignment="1">
      <alignment horizontal="right" wrapText="1"/>
    </xf>
    <xf numFmtId="0" fontId="2" fillId="27" borderId="9" xfId="0" applyFont="1" applyFill="1" applyBorder="1" applyAlignment="1">
      <alignment horizontal="center" vertical="center" wrapText="1"/>
    </xf>
    <xf numFmtId="0" fontId="9" fillId="31" borderId="7" xfId="0" applyFont="1" applyFill="1" applyBorder="1"/>
    <xf numFmtId="0" fontId="2" fillId="22" borderId="4" xfId="0" applyFont="1" applyFill="1" applyBorder="1"/>
    <xf numFmtId="4" fontId="2" fillId="37" borderId="15" xfId="0" applyNumberFormat="1" applyFont="1" applyFill="1" applyBorder="1"/>
    <xf numFmtId="40" fontId="2" fillId="45" borderId="12" xfId="0" applyNumberFormat="1" applyFont="1" applyFill="1" applyBorder="1" applyAlignment="1">
      <alignment horizontal="right"/>
    </xf>
    <xf numFmtId="4" fontId="2" fillId="36" borderId="3" xfId="0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2" fillId="29" borderId="7" xfId="0" applyFont="1" applyFill="1" applyBorder="1" applyAlignment="1">
      <alignment horizontal="right"/>
    </xf>
    <xf numFmtId="0" fontId="2" fillId="29" borderId="14" xfId="0" applyFont="1" applyFill="1" applyBorder="1"/>
    <xf numFmtId="4" fontId="2" fillId="35" borderId="14" xfId="0" applyNumberFormat="1" applyFont="1" applyFill="1" applyBorder="1" applyAlignment="1">
      <alignment horizontal="right"/>
    </xf>
    <xf numFmtId="4" fontId="9" fillId="44" borderId="3" xfId="0" applyNumberFormat="1" applyFont="1" applyFill="1" applyBorder="1" applyAlignment="1">
      <alignment horizontal="right"/>
    </xf>
    <xf numFmtId="4" fontId="9" fillId="44" borderId="8" xfId="0" applyNumberFormat="1" applyFont="1" applyFill="1" applyBorder="1" applyAlignment="1">
      <alignment horizontal="right"/>
    </xf>
    <xf numFmtId="0" fontId="12" fillId="0" borderId="0" xfId="0" applyFont="1"/>
    <xf numFmtId="164" fontId="9" fillId="0" borderId="0" xfId="1" applyFont="1" applyFill="1" applyBorder="1" applyAlignment="1" applyProtection="1"/>
    <xf numFmtId="0" fontId="2" fillId="38" borderId="16" xfId="0" applyFont="1" applyFill="1" applyBorder="1" applyAlignment="1">
      <alignment horizontal="center"/>
    </xf>
    <xf numFmtId="0" fontId="2" fillId="38" borderId="17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2" fillId="33" borderId="9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2" fillId="29" borderId="14" xfId="0" applyFont="1" applyFill="1" applyBorder="1" applyAlignment="1">
      <alignment horizontal="center" vertical="center" wrapText="1"/>
    </xf>
    <xf numFmtId="0" fontId="2" fillId="29" borderId="15" xfId="0" applyFont="1" applyFill="1" applyBorder="1" applyAlignment="1">
      <alignment horizontal="center" vertical="center" wrapText="1"/>
    </xf>
    <xf numFmtId="0" fontId="9" fillId="31" borderId="14" xfId="0" applyFont="1" applyFill="1" applyBorder="1" applyAlignment="1">
      <alignment horizontal="center" vertical="center" wrapText="1"/>
    </xf>
    <xf numFmtId="0" fontId="9" fillId="31" borderId="1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22" borderId="9" xfId="0" applyFont="1" applyFill="1" applyBorder="1" applyAlignment="1">
      <alignment horizontal="center" vertical="center" wrapText="1"/>
    </xf>
    <xf numFmtId="0" fontId="2" fillId="20" borderId="9" xfId="0" applyFont="1" applyFill="1" applyBorder="1" applyAlignment="1">
      <alignment horizontal="center" vertical="center" wrapText="1"/>
    </xf>
    <xf numFmtId="0" fontId="2" fillId="45" borderId="9" xfId="0" applyFont="1" applyFill="1" applyBorder="1" applyAlignment="1">
      <alignment horizontal="center"/>
    </xf>
    <xf numFmtId="0" fontId="2" fillId="42" borderId="13" xfId="0" applyFont="1" applyFill="1" applyBorder="1" applyAlignment="1">
      <alignment horizontal="center" vertical="center" wrapText="1"/>
    </xf>
    <xf numFmtId="0" fontId="2" fillId="42" borderId="9" xfId="0" applyFont="1" applyFill="1" applyBorder="1" applyAlignment="1">
      <alignment horizontal="center" vertical="center" wrapText="1"/>
    </xf>
    <xf numFmtId="0" fontId="2" fillId="22" borderId="14" xfId="0" applyFont="1" applyFill="1" applyBorder="1" applyAlignment="1">
      <alignment horizontal="center" vertical="center" wrapText="1"/>
    </xf>
    <xf numFmtId="0" fontId="2" fillId="22" borderId="15" xfId="0" applyFont="1" applyFill="1" applyBorder="1" applyAlignment="1">
      <alignment horizontal="center" vertical="center" wrapText="1"/>
    </xf>
    <xf numFmtId="0" fontId="2" fillId="22" borderId="13" xfId="0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right"/>
    </xf>
    <xf numFmtId="0" fontId="2" fillId="12" borderId="9" xfId="0" applyFont="1" applyFill="1" applyBorder="1" applyAlignment="1">
      <alignment horizontal="left"/>
    </xf>
    <xf numFmtId="4" fontId="9" fillId="14" borderId="9" xfId="0" applyNumberFormat="1" applyFont="1" applyFill="1" applyBorder="1" applyAlignment="1">
      <alignment horizontal="right"/>
    </xf>
    <xf numFmtId="4" fontId="2" fillId="14" borderId="9" xfId="0" applyNumberFormat="1" applyFont="1" applyFill="1" applyBorder="1" applyAlignment="1">
      <alignment horizontal="right"/>
    </xf>
    <xf numFmtId="0" fontId="2" fillId="12" borderId="18" xfId="0" applyFont="1" applyFill="1" applyBorder="1" applyAlignment="1">
      <alignment horizontal="right"/>
    </xf>
    <xf numFmtId="0" fontId="2" fillId="12" borderId="20" xfId="0" applyFont="1" applyFill="1" applyBorder="1" applyAlignment="1">
      <alignment horizontal="right"/>
    </xf>
    <xf numFmtId="0" fontId="2" fillId="12" borderId="8" xfId="0" applyFont="1" applyFill="1" applyBorder="1" applyAlignment="1">
      <alignment horizontal="left"/>
    </xf>
    <xf numFmtId="0" fontId="2" fillId="12" borderId="21" xfId="0" applyFont="1" applyFill="1" applyBorder="1" applyAlignment="1">
      <alignment horizontal="left"/>
    </xf>
    <xf numFmtId="4" fontId="2" fillId="14" borderId="8" xfId="0" applyNumberFormat="1" applyFont="1" applyFill="1" applyBorder="1" applyAlignment="1">
      <alignment horizontal="right"/>
    </xf>
    <xf numFmtId="4" fontId="2" fillId="14" borderId="21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66F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1428751</xdr:colOff>
      <xdr:row>0</xdr:row>
      <xdr:rowOff>163287</xdr:rowOff>
    </xdr:from>
    <xdr:to>
      <xdr:col>1</xdr:col>
      <xdr:colOff>579164</xdr:colOff>
      <xdr:row>3</xdr:row>
      <xdr:rowOff>111357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36121-557F-4ADC-9FDB-7942D60F4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5160" b="-218"/>
        <a:stretch/>
      </xdr:blipFill>
      <xdr:spPr>
        <a:xfrm>
          <a:off x="1428751" y="163287"/>
          <a:ext cx="1034142" cy="83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91DC58B-938E-438D-AE03-E9F9D1DA8C7E}">
  <we:reference id="44446093-b465-4d6c-a6dc-5faf6de98677" version="2.5.5.0" store="EXCatalog" storeType="EXCatalog"/>
  <we:alternateReferences>
    <we:reference id="WA200005271" version="2.5.5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3"/>
  <sheetViews>
    <sheetView tabSelected="1" zoomScale="58" zoomScaleNormal="58" workbookViewId="0">
      <selection activeCell="I55" sqref="I55"/>
    </sheetView>
  </sheetViews>
  <sheetFormatPr baseColWidth="10" defaultColWidth="11" defaultRowHeight="12.75" customHeight="1" x14ac:dyDescent="0.3"/>
  <cols>
    <col min="1" max="1" width="26.77734375" style="17" customWidth="1"/>
    <col min="2" max="2" width="10.5546875" style="6" customWidth="1"/>
    <col min="3" max="3" width="127.5546875" style="12" bestFit="1" customWidth="1"/>
    <col min="4" max="4" width="18" style="18" customWidth="1"/>
    <col min="5" max="5" width="23.44140625" style="18" customWidth="1"/>
    <col min="6" max="6" width="18.77734375" style="20" hidden="1" customWidth="1"/>
    <col min="7" max="7" width="29.21875" style="20" hidden="1" customWidth="1"/>
    <col min="8" max="8" width="20.5546875" style="2" bestFit="1" customWidth="1"/>
    <col min="9" max="9" width="11" style="1"/>
    <col min="10" max="10" width="46.44140625" style="1" customWidth="1"/>
    <col min="11" max="16384" width="11" style="1"/>
  </cols>
  <sheetData>
    <row r="1" spans="1:10" ht="19.5" customHeight="1" thickBot="1" x14ac:dyDescent="0.35">
      <c r="C1" s="72" t="s">
        <v>0</v>
      </c>
      <c r="D1" s="21"/>
      <c r="E1" s="21"/>
    </row>
    <row r="2" spans="1:10" ht="25.2" thickBot="1" x14ac:dyDescent="0.45">
      <c r="C2" s="73" t="s">
        <v>158</v>
      </c>
      <c r="D2" s="22"/>
      <c r="E2" s="22"/>
    </row>
    <row r="3" spans="1:10" ht="24.6" x14ac:dyDescent="0.4">
      <c r="C3" s="74" t="s">
        <v>1</v>
      </c>
      <c r="D3" s="22"/>
      <c r="E3" s="22"/>
    </row>
    <row r="4" spans="1:10" ht="19.5" customHeight="1" thickBot="1" x14ac:dyDescent="0.45">
      <c r="C4" s="7"/>
      <c r="D4" s="22"/>
      <c r="E4" s="22"/>
    </row>
    <row r="5" spans="1:10" s="4" customFormat="1" ht="16.2" thickBot="1" x14ac:dyDescent="0.3">
      <c r="A5" s="17"/>
      <c r="B5" s="75" t="s">
        <v>2</v>
      </c>
      <c r="C5" s="8" t="s">
        <v>50</v>
      </c>
      <c r="D5" s="165" t="s">
        <v>159</v>
      </c>
      <c r="E5" s="165"/>
      <c r="F5" s="23"/>
      <c r="G5" s="23"/>
      <c r="H5" s="5"/>
    </row>
    <row r="6" spans="1:10" ht="19.5" customHeight="1" thickBot="1" x14ac:dyDescent="0.35">
      <c r="B6" s="9"/>
      <c r="C6" s="10"/>
      <c r="D6" s="24" t="s">
        <v>3</v>
      </c>
      <c r="E6" s="24" t="s">
        <v>160</v>
      </c>
    </row>
    <row r="7" spans="1:10" ht="19.5" customHeight="1" x14ac:dyDescent="0.3">
      <c r="B7" s="130" t="s">
        <v>53</v>
      </c>
      <c r="C7" s="131" t="s">
        <v>52</v>
      </c>
      <c r="D7" s="25"/>
      <c r="E7" s="25"/>
    </row>
    <row r="8" spans="1:10" ht="19.5" customHeight="1" x14ac:dyDescent="0.3">
      <c r="B8" s="9"/>
      <c r="C8" s="11"/>
      <c r="D8" s="25"/>
      <c r="E8" s="25"/>
    </row>
    <row r="9" spans="1:10" ht="19.5" customHeight="1" x14ac:dyDescent="0.3">
      <c r="A9" s="169" t="s">
        <v>119</v>
      </c>
      <c r="B9" s="113" t="s">
        <v>11</v>
      </c>
      <c r="C9" s="114" t="s">
        <v>81</v>
      </c>
      <c r="D9" s="147">
        <f>9500*1040</f>
        <v>9880000</v>
      </c>
      <c r="E9" s="115">
        <f t="shared" ref="E9:E18" si="0">D9*12</f>
        <v>118560000</v>
      </c>
      <c r="F9" s="2" t="s">
        <v>73</v>
      </c>
      <c r="G9" s="2"/>
      <c r="H9" s="150" t="s">
        <v>156</v>
      </c>
      <c r="I9" s="12" t="s">
        <v>94</v>
      </c>
      <c r="J9" s="149"/>
    </row>
    <row r="10" spans="1:10" ht="19.5" customHeight="1" x14ac:dyDescent="0.3">
      <c r="A10" s="170"/>
      <c r="B10" s="113" t="s">
        <v>120</v>
      </c>
      <c r="C10" s="114" t="s">
        <v>83</v>
      </c>
      <c r="D10" s="115">
        <v>350000</v>
      </c>
      <c r="E10" s="115">
        <f t="shared" si="0"/>
        <v>4200000</v>
      </c>
      <c r="F10" s="78" t="s">
        <v>82</v>
      </c>
      <c r="G10" s="2"/>
      <c r="H10" s="78" t="s">
        <v>161</v>
      </c>
      <c r="J10" s="141"/>
    </row>
    <row r="11" spans="1:10" ht="19.5" customHeight="1" x14ac:dyDescent="0.3">
      <c r="A11" s="170"/>
      <c r="B11" s="113" t="s">
        <v>121</v>
      </c>
      <c r="C11" s="114" t="s">
        <v>4</v>
      </c>
      <c r="D11" s="115">
        <v>225000</v>
      </c>
      <c r="E11" s="115">
        <f t="shared" si="0"/>
        <v>2700000</v>
      </c>
      <c r="F11" s="19" t="s">
        <v>74</v>
      </c>
      <c r="G11" s="19"/>
      <c r="H11" s="19" t="s">
        <v>122</v>
      </c>
      <c r="J11" s="141"/>
    </row>
    <row r="12" spans="1:10" ht="19.5" customHeight="1" x14ac:dyDescent="0.3">
      <c r="A12" s="170"/>
      <c r="B12" s="113" t="s">
        <v>54</v>
      </c>
      <c r="C12" s="114" t="s">
        <v>5</v>
      </c>
      <c r="D12" s="115">
        <v>21000</v>
      </c>
      <c r="E12" s="115">
        <f t="shared" si="0"/>
        <v>252000</v>
      </c>
      <c r="F12" s="19" t="s">
        <v>75</v>
      </c>
      <c r="G12" s="19"/>
      <c r="H12" s="19" t="s">
        <v>162</v>
      </c>
      <c r="J12" s="141"/>
    </row>
    <row r="13" spans="1:10" ht="111" customHeight="1" x14ac:dyDescent="0.3">
      <c r="A13" s="170"/>
      <c r="B13" s="113" t="s">
        <v>55</v>
      </c>
      <c r="C13" s="116" t="s">
        <v>6</v>
      </c>
      <c r="D13" s="115">
        <v>474915</v>
      </c>
      <c r="E13" s="115">
        <f t="shared" si="0"/>
        <v>5698980</v>
      </c>
      <c r="F13" s="76" t="s">
        <v>76</v>
      </c>
      <c r="G13" s="19"/>
      <c r="H13" s="76" t="s">
        <v>95</v>
      </c>
      <c r="J13" s="142"/>
    </row>
    <row r="14" spans="1:10" ht="19.5" customHeight="1" x14ac:dyDescent="0.3">
      <c r="A14" s="170"/>
      <c r="B14" s="113" t="s">
        <v>56</v>
      </c>
      <c r="C14" s="114" t="s">
        <v>96</v>
      </c>
      <c r="D14" s="115">
        <v>45000</v>
      </c>
      <c r="E14" s="115">
        <f t="shared" si="0"/>
        <v>540000</v>
      </c>
      <c r="F14" s="19" t="s">
        <v>77</v>
      </c>
      <c r="G14" s="19"/>
      <c r="H14" s="19" t="s">
        <v>123</v>
      </c>
    </row>
    <row r="15" spans="1:10" ht="19.5" customHeight="1" x14ac:dyDescent="0.3">
      <c r="A15" s="170"/>
      <c r="B15" s="113" t="s">
        <v>57</v>
      </c>
      <c r="C15" s="114" t="s">
        <v>7</v>
      </c>
      <c r="D15" s="115">
        <v>10000</v>
      </c>
      <c r="E15" s="115">
        <f t="shared" si="0"/>
        <v>120000</v>
      </c>
      <c r="F15" s="19" t="s">
        <v>78</v>
      </c>
      <c r="G15" s="19"/>
      <c r="H15" s="19" t="s">
        <v>107</v>
      </c>
      <c r="J15" s="141"/>
    </row>
    <row r="16" spans="1:10" ht="17.25" customHeight="1" x14ac:dyDescent="0.3">
      <c r="A16" s="170"/>
      <c r="B16" s="113" t="s">
        <v>58</v>
      </c>
      <c r="C16" s="117" t="s">
        <v>8</v>
      </c>
      <c r="D16" s="148">
        <v>225000</v>
      </c>
      <c r="E16" s="118">
        <f>D16*12</f>
        <v>2700000</v>
      </c>
      <c r="F16" s="19" t="s">
        <v>79</v>
      </c>
      <c r="G16" s="19"/>
      <c r="H16" s="19" t="s">
        <v>163</v>
      </c>
      <c r="J16" s="141"/>
    </row>
    <row r="17" spans="1:10" ht="19.5" customHeight="1" x14ac:dyDescent="0.3">
      <c r="A17" s="170"/>
      <c r="B17" s="113" t="s">
        <v>59</v>
      </c>
      <c r="C17" s="114" t="s">
        <v>124</v>
      </c>
      <c r="D17" s="115">
        <v>25000</v>
      </c>
      <c r="E17" s="115">
        <f t="shared" si="0"/>
        <v>300000</v>
      </c>
      <c r="F17" s="19"/>
      <c r="G17" s="19"/>
    </row>
    <row r="18" spans="1:10" ht="19.5" customHeight="1" thickBot="1" x14ac:dyDescent="0.35">
      <c r="A18" s="170"/>
      <c r="B18" s="113" t="s">
        <v>60</v>
      </c>
      <c r="C18" s="114" t="s">
        <v>9</v>
      </c>
      <c r="D18" s="115">
        <v>5580</v>
      </c>
      <c r="E18" s="115">
        <f t="shared" si="0"/>
        <v>66960</v>
      </c>
      <c r="F18" s="19"/>
      <c r="G18" s="19"/>
    </row>
    <row r="19" spans="1:10" ht="19.5" customHeight="1" thickBot="1" x14ac:dyDescent="0.35">
      <c r="A19" s="168" t="s">
        <v>10</v>
      </c>
      <c r="B19" s="168"/>
      <c r="C19" s="168"/>
      <c r="D19" s="139">
        <f>SUM(D9:D18)</f>
        <v>11261495</v>
      </c>
      <c r="E19" s="139">
        <f>SUM(E9:E18)</f>
        <v>135137940</v>
      </c>
      <c r="G19" s="26"/>
    </row>
    <row r="20" spans="1:10" ht="19.5" customHeight="1" x14ac:dyDescent="0.3">
      <c r="C20" s="12" t="s">
        <v>0</v>
      </c>
      <c r="H20" s="134"/>
    </row>
    <row r="21" spans="1:10" ht="19.5" customHeight="1" x14ac:dyDescent="0.3">
      <c r="B21" s="34" t="s">
        <v>72</v>
      </c>
      <c r="C21" s="33" t="s">
        <v>65</v>
      </c>
      <c r="D21" s="27"/>
      <c r="E21" s="27"/>
      <c r="H21" s="134"/>
    </row>
    <row r="22" spans="1:10" ht="19.5" customHeight="1" x14ac:dyDescent="0.3">
      <c r="D22" s="19"/>
      <c r="E22" s="19"/>
      <c r="H22" s="134"/>
    </row>
    <row r="23" spans="1:10" ht="40.200000000000003" customHeight="1" x14ac:dyDescent="0.3">
      <c r="A23" s="171" t="s">
        <v>66</v>
      </c>
      <c r="B23" s="45" t="s">
        <v>14</v>
      </c>
      <c r="C23" s="46" t="s">
        <v>12</v>
      </c>
      <c r="D23" s="30">
        <v>508980</v>
      </c>
      <c r="E23" s="30">
        <f>D23*12</f>
        <v>6107760</v>
      </c>
      <c r="H23" s="134"/>
    </row>
    <row r="24" spans="1:10" ht="19.5" customHeight="1" x14ac:dyDescent="0.3">
      <c r="A24" s="172"/>
      <c r="B24" s="45" t="s">
        <v>15</v>
      </c>
      <c r="C24" s="46" t="s">
        <v>98</v>
      </c>
      <c r="D24" s="30">
        <v>666495.75</v>
      </c>
      <c r="E24" s="30">
        <f t="shared" ref="E24:E28" si="1">D24*12</f>
        <v>7997949</v>
      </c>
      <c r="H24" s="134"/>
    </row>
    <row r="25" spans="1:10" ht="19.5" customHeight="1" x14ac:dyDescent="0.3">
      <c r="A25" s="172"/>
      <c r="B25" s="45" t="s">
        <v>61</v>
      </c>
      <c r="C25" s="46" t="s">
        <v>97</v>
      </c>
      <c r="D25" s="30">
        <v>799822.32</v>
      </c>
      <c r="E25" s="30">
        <f t="shared" si="1"/>
        <v>9597867.8399999999</v>
      </c>
      <c r="H25" s="134"/>
    </row>
    <row r="26" spans="1:10" ht="19.5" customHeight="1" x14ac:dyDescent="0.3">
      <c r="A26" s="172"/>
      <c r="B26" s="45" t="s">
        <v>62</v>
      </c>
      <c r="C26" s="47" t="s">
        <v>100</v>
      </c>
      <c r="D26" s="48">
        <v>374450.72</v>
      </c>
      <c r="E26" s="30">
        <f t="shared" si="1"/>
        <v>4493408.6399999997</v>
      </c>
      <c r="H26" s="133"/>
    </row>
    <row r="27" spans="1:10" ht="38.25" customHeight="1" x14ac:dyDescent="0.3">
      <c r="A27" s="172"/>
      <c r="B27" s="45" t="s">
        <v>99</v>
      </c>
      <c r="C27" s="137" t="s">
        <v>13</v>
      </c>
      <c r="D27" s="30">
        <v>49400</v>
      </c>
      <c r="E27" s="30">
        <f t="shared" si="1"/>
        <v>592800</v>
      </c>
      <c r="F27" s="26" t="s">
        <v>86</v>
      </c>
      <c r="H27" s="133"/>
    </row>
    <row r="28" spans="1:10" ht="38.25" customHeight="1" x14ac:dyDescent="0.3">
      <c r="A28" s="173"/>
      <c r="B28" s="45" t="s">
        <v>126</v>
      </c>
      <c r="C28" s="137" t="s">
        <v>125</v>
      </c>
      <c r="D28" s="30">
        <v>195734.07</v>
      </c>
      <c r="E28" s="30">
        <f t="shared" si="1"/>
        <v>2348808.84</v>
      </c>
      <c r="F28" s="26"/>
      <c r="H28" s="133"/>
    </row>
    <row r="29" spans="1:10" ht="91.8" customHeight="1" x14ac:dyDescent="0.3">
      <c r="A29" s="49" t="s">
        <v>127</v>
      </c>
      <c r="B29" s="45" t="s">
        <v>16</v>
      </c>
      <c r="C29" s="54" t="s">
        <v>108</v>
      </c>
      <c r="D29" s="30">
        <v>585000</v>
      </c>
      <c r="E29" s="30">
        <f>D29*12</f>
        <v>7020000</v>
      </c>
      <c r="F29" s="26"/>
      <c r="G29" s="26"/>
      <c r="H29" s="133"/>
      <c r="J29" s="143"/>
    </row>
    <row r="30" spans="1:10" ht="19.5" customHeight="1" x14ac:dyDescent="0.3">
      <c r="A30" s="167" t="s">
        <v>128</v>
      </c>
      <c r="B30" s="43" t="s">
        <v>109</v>
      </c>
      <c r="C30" s="50" t="s">
        <v>84</v>
      </c>
      <c r="D30" s="44">
        <v>800000</v>
      </c>
      <c r="E30" s="44">
        <f>D30*12</f>
        <v>9600000</v>
      </c>
      <c r="F30" s="20" t="s">
        <v>80</v>
      </c>
    </row>
    <row r="31" spans="1:10" ht="30" customHeight="1" x14ac:dyDescent="0.3">
      <c r="A31" s="167"/>
      <c r="B31" s="43">
        <v>4.0199999999999996</v>
      </c>
      <c r="C31" s="50" t="s">
        <v>151</v>
      </c>
      <c r="D31" s="44">
        <v>120000</v>
      </c>
      <c r="E31" s="44">
        <f>D31*12</f>
        <v>1440000</v>
      </c>
    </row>
    <row r="32" spans="1:10" ht="45.6" customHeight="1" x14ac:dyDescent="0.3">
      <c r="A32" s="53" t="s">
        <v>129</v>
      </c>
      <c r="B32" s="51" t="s">
        <v>18</v>
      </c>
      <c r="C32" s="55" t="s">
        <v>17</v>
      </c>
      <c r="D32" s="52">
        <v>25000</v>
      </c>
      <c r="E32" s="52">
        <f>D32*12</f>
        <v>300000</v>
      </c>
    </row>
    <row r="33" spans="1:83" ht="65.400000000000006" customHeight="1" x14ac:dyDescent="0.3">
      <c r="A33" s="166" t="s">
        <v>130</v>
      </c>
      <c r="B33" s="119" t="s">
        <v>19</v>
      </c>
      <c r="C33" s="46" t="s">
        <v>88</v>
      </c>
      <c r="D33" s="30">
        <v>10000</v>
      </c>
      <c r="E33" s="30">
        <f>D33*12</f>
        <v>120000</v>
      </c>
      <c r="J33" s="142"/>
    </row>
    <row r="34" spans="1:83" ht="39" customHeight="1" x14ac:dyDescent="0.3">
      <c r="A34" s="166"/>
      <c r="B34" s="119" t="s">
        <v>131</v>
      </c>
      <c r="C34" s="46" t="s">
        <v>105</v>
      </c>
      <c r="D34" s="30">
        <v>5000</v>
      </c>
      <c r="E34" s="30">
        <f t="shared" ref="E34" si="2">D34*12</f>
        <v>60000</v>
      </c>
    </row>
    <row r="35" spans="1:83" ht="43.5" customHeight="1" x14ac:dyDescent="0.3">
      <c r="A35" s="77" t="s">
        <v>132</v>
      </c>
      <c r="B35" s="41" t="s">
        <v>20</v>
      </c>
      <c r="C35" s="42" t="s">
        <v>150</v>
      </c>
      <c r="D35" s="31">
        <v>59172</v>
      </c>
      <c r="E35" s="31">
        <f t="shared" ref="E35:E45" si="3">D35*12</f>
        <v>710064</v>
      </c>
    </row>
    <row r="36" spans="1:83" ht="57" customHeight="1" x14ac:dyDescent="0.3">
      <c r="A36" s="56" t="s">
        <v>133</v>
      </c>
      <c r="B36" s="38" t="s">
        <v>21</v>
      </c>
      <c r="C36" s="39" t="s">
        <v>67</v>
      </c>
      <c r="D36" s="40">
        <v>10000</v>
      </c>
      <c r="E36" s="40">
        <f t="shared" si="3"/>
        <v>120000</v>
      </c>
    </row>
    <row r="37" spans="1:83" ht="50.25" customHeight="1" x14ac:dyDescent="0.3">
      <c r="A37" s="161" t="s">
        <v>134</v>
      </c>
      <c r="B37" s="61" t="s">
        <v>23</v>
      </c>
      <c r="C37" s="120" t="s">
        <v>22</v>
      </c>
      <c r="D37" s="63">
        <v>50000</v>
      </c>
      <c r="E37" s="63">
        <f t="shared" si="3"/>
        <v>600000</v>
      </c>
    </row>
    <row r="38" spans="1:83" ht="19.5" customHeight="1" x14ac:dyDescent="0.3">
      <c r="A38" s="174"/>
      <c r="B38" s="61" t="s">
        <v>135</v>
      </c>
      <c r="C38" s="62" t="s">
        <v>157</v>
      </c>
      <c r="D38" s="121">
        <v>75000</v>
      </c>
      <c r="E38" s="63">
        <f t="shared" si="3"/>
        <v>900000</v>
      </c>
    </row>
    <row r="39" spans="1:83" ht="19.5" customHeight="1" x14ac:dyDescent="0.3">
      <c r="A39" s="135" t="s">
        <v>136</v>
      </c>
      <c r="B39" s="57" t="s">
        <v>24</v>
      </c>
      <c r="C39" s="58" t="s">
        <v>152</v>
      </c>
      <c r="D39" s="59">
        <v>60000</v>
      </c>
      <c r="E39" s="59">
        <f t="shared" si="3"/>
        <v>720000</v>
      </c>
    </row>
    <row r="40" spans="1:83" s="97" customFormat="1" ht="39" customHeight="1" x14ac:dyDescent="0.3">
      <c r="A40" s="93" t="s">
        <v>137</v>
      </c>
      <c r="B40" s="105" t="s">
        <v>25</v>
      </c>
      <c r="C40" s="106" t="s">
        <v>101</v>
      </c>
      <c r="D40" s="107">
        <v>1000000</v>
      </c>
      <c r="E40" s="108">
        <f t="shared" si="3"/>
        <v>12000000</v>
      </c>
      <c r="F40" s="96"/>
      <c r="G40" s="98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</row>
    <row r="41" spans="1:83" ht="19.5" customHeight="1" x14ac:dyDescent="0.3">
      <c r="A41" s="94"/>
      <c r="B41" s="105" t="s">
        <v>110</v>
      </c>
      <c r="C41" s="90" t="s">
        <v>102</v>
      </c>
      <c r="D41" s="89">
        <v>2253500</v>
      </c>
      <c r="E41" s="88">
        <f t="shared" si="3"/>
        <v>27042000</v>
      </c>
    </row>
    <row r="42" spans="1:83" ht="50.55" customHeight="1" x14ac:dyDescent="0.3">
      <c r="A42" s="95"/>
      <c r="B42" s="105" t="s">
        <v>138</v>
      </c>
      <c r="C42" s="101" t="s">
        <v>104</v>
      </c>
      <c r="D42" s="89">
        <v>250000</v>
      </c>
      <c r="E42" s="88">
        <f t="shared" si="3"/>
        <v>3000000</v>
      </c>
      <c r="J42" s="142"/>
    </row>
    <row r="43" spans="1:83" ht="19.5" customHeight="1" x14ac:dyDescent="0.3">
      <c r="A43" s="157" t="s">
        <v>139</v>
      </c>
      <c r="B43" s="35" t="s">
        <v>30</v>
      </c>
      <c r="C43" s="60" t="s">
        <v>26</v>
      </c>
      <c r="D43" s="37">
        <v>486000</v>
      </c>
      <c r="E43" s="37">
        <f t="shared" si="3"/>
        <v>5832000</v>
      </c>
    </row>
    <row r="44" spans="1:83" ht="19.5" customHeight="1" x14ac:dyDescent="0.3">
      <c r="A44" s="158"/>
      <c r="B44" s="35" t="s">
        <v>31</v>
      </c>
      <c r="C44" s="36" t="s">
        <v>27</v>
      </c>
      <c r="D44" s="37">
        <v>1100000</v>
      </c>
      <c r="E44" s="37">
        <f t="shared" si="3"/>
        <v>13200000</v>
      </c>
    </row>
    <row r="45" spans="1:83" ht="18.75" customHeight="1" x14ac:dyDescent="0.25">
      <c r="A45" s="158"/>
      <c r="B45" s="179" t="s">
        <v>89</v>
      </c>
      <c r="C45" s="181" t="s">
        <v>28</v>
      </c>
      <c r="D45" s="183">
        <v>75000</v>
      </c>
      <c r="E45" s="183">
        <f t="shared" si="3"/>
        <v>900000</v>
      </c>
    </row>
    <row r="46" spans="1:83" ht="6.45" customHeight="1" x14ac:dyDescent="0.25">
      <c r="A46" s="158"/>
      <c r="B46" s="180"/>
      <c r="C46" s="182"/>
      <c r="D46" s="184"/>
      <c r="E46" s="184"/>
    </row>
    <row r="47" spans="1:83" ht="19.5" customHeight="1" x14ac:dyDescent="0.3">
      <c r="A47" s="158"/>
      <c r="B47" s="35" t="s">
        <v>140</v>
      </c>
      <c r="C47" s="60" t="s">
        <v>29</v>
      </c>
      <c r="D47" s="37">
        <v>20000</v>
      </c>
      <c r="E47" s="37">
        <f>D47*12</f>
        <v>240000</v>
      </c>
      <c r="J47" s="141"/>
    </row>
    <row r="48" spans="1:83" ht="21" customHeight="1" x14ac:dyDescent="0.25">
      <c r="A48" s="158"/>
      <c r="B48" s="175" t="s">
        <v>141</v>
      </c>
      <c r="C48" s="176" t="s">
        <v>92</v>
      </c>
      <c r="D48" s="177">
        <v>678000</v>
      </c>
      <c r="E48" s="178">
        <f>D48*12</f>
        <v>8136000</v>
      </c>
      <c r="H48" s="109"/>
      <c r="J48" s="141"/>
    </row>
    <row r="49" spans="1:10" ht="9" hidden="1" customHeight="1" x14ac:dyDescent="0.25">
      <c r="A49" s="158"/>
      <c r="B49" s="175"/>
      <c r="C49" s="176"/>
      <c r="D49" s="177"/>
      <c r="E49" s="178"/>
    </row>
    <row r="50" spans="1:10" ht="19.5" hidden="1" customHeight="1" x14ac:dyDescent="0.25">
      <c r="A50" s="158"/>
      <c r="B50" s="175"/>
      <c r="C50" s="176"/>
      <c r="D50" s="177"/>
      <c r="E50" s="178"/>
    </row>
    <row r="51" spans="1:10" ht="19.5" hidden="1" customHeight="1" x14ac:dyDescent="0.25">
      <c r="A51" s="158"/>
      <c r="B51" s="175"/>
      <c r="C51" s="176"/>
      <c r="D51" s="177"/>
      <c r="E51" s="178"/>
    </row>
    <row r="52" spans="1:10" ht="19.5" customHeight="1" x14ac:dyDescent="0.3">
      <c r="A52" s="159"/>
      <c r="B52" s="102" t="s">
        <v>142</v>
      </c>
      <c r="C52" s="103" t="s">
        <v>106</v>
      </c>
      <c r="D52" s="104">
        <v>115000</v>
      </c>
      <c r="E52" s="104">
        <f t="shared" ref="E52:E74" si="4">D52*12</f>
        <v>1380000</v>
      </c>
    </row>
    <row r="53" spans="1:10" ht="19.5" customHeight="1" x14ac:dyDescent="0.3">
      <c r="A53" s="153" t="s">
        <v>143</v>
      </c>
      <c r="B53" s="122" t="s">
        <v>32</v>
      </c>
      <c r="C53" s="123" t="s">
        <v>51</v>
      </c>
      <c r="D53" s="124">
        <v>33000</v>
      </c>
      <c r="E53" s="124">
        <f t="shared" si="4"/>
        <v>396000</v>
      </c>
    </row>
    <row r="54" spans="1:10" ht="19.5" customHeight="1" x14ac:dyDescent="0.3">
      <c r="A54" s="154"/>
      <c r="B54" s="122" t="s">
        <v>34</v>
      </c>
      <c r="C54" s="125" t="s">
        <v>113</v>
      </c>
      <c r="D54" s="126">
        <v>45000</v>
      </c>
      <c r="E54" s="126">
        <f t="shared" si="4"/>
        <v>540000</v>
      </c>
    </row>
    <row r="55" spans="1:10" ht="19.5" customHeight="1" x14ac:dyDescent="0.3">
      <c r="A55" s="154"/>
      <c r="B55" s="122" t="s">
        <v>111</v>
      </c>
      <c r="C55" s="125" t="s">
        <v>114</v>
      </c>
      <c r="D55" s="126">
        <v>45000</v>
      </c>
      <c r="E55" s="126">
        <f t="shared" si="4"/>
        <v>540000</v>
      </c>
    </row>
    <row r="56" spans="1:10" ht="19.5" customHeight="1" x14ac:dyDescent="0.3">
      <c r="A56" s="155"/>
      <c r="B56" s="122" t="s">
        <v>112</v>
      </c>
      <c r="C56" s="125" t="s">
        <v>115</v>
      </c>
      <c r="D56" s="126">
        <v>30000</v>
      </c>
      <c r="E56" s="126">
        <f t="shared" si="4"/>
        <v>360000</v>
      </c>
    </row>
    <row r="57" spans="1:10" ht="45" customHeight="1" x14ac:dyDescent="0.3">
      <c r="A57" s="163" t="s">
        <v>153</v>
      </c>
      <c r="B57" s="64" t="s">
        <v>35</v>
      </c>
      <c r="C57" s="65" t="s">
        <v>33</v>
      </c>
      <c r="D57" s="66">
        <v>125000</v>
      </c>
      <c r="E57" s="66">
        <f t="shared" si="4"/>
        <v>1500000</v>
      </c>
      <c r="J57" s="141"/>
    </row>
    <row r="58" spans="1:10" ht="45" customHeight="1" x14ac:dyDescent="0.3">
      <c r="A58" s="164"/>
      <c r="B58" s="64" t="s">
        <v>35</v>
      </c>
      <c r="C58" s="136" t="s">
        <v>155</v>
      </c>
      <c r="D58" s="66">
        <v>23542</v>
      </c>
      <c r="E58" s="66">
        <f t="shared" si="4"/>
        <v>282504</v>
      </c>
    </row>
    <row r="59" spans="1:10" ht="19.5" customHeight="1" x14ac:dyDescent="0.3">
      <c r="A59" s="160" t="s">
        <v>144</v>
      </c>
      <c r="B59" s="67" t="s">
        <v>37</v>
      </c>
      <c r="C59" s="69" t="s">
        <v>36</v>
      </c>
      <c r="D59" s="32">
        <v>14000</v>
      </c>
      <c r="E59" s="32">
        <f t="shared" si="4"/>
        <v>168000</v>
      </c>
    </row>
    <row r="60" spans="1:10" ht="22.5" customHeight="1" x14ac:dyDescent="0.3">
      <c r="A60" s="160"/>
      <c r="B60" s="67" t="s">
        <v>91</v>
      </c>
      <c r="C60" s="91" t="s">
        <v>87</v>
      </c>
      <c r="D60" s="92">
        <v>12000</v>
      </c>
      <c r="E60" s="92">
        <f t="shared" si="4"/>
        <v>144000</v>
      </c>
    </row>
    <row r="61" spans="1:10" ht="21" customHeight="1" x14ac:dyDescent="0.3">
      <c r="A61" s="160"/>
      <c r="B61" s="67" t="s">
        <v>39</v>
      </c>
      <c r="C61" s="68" t="s">
        <v>70</v>
      </c>
      <c r="D61" s="32">
        <v>12000</v>
      </c>
      <c r="E61" s="92">
        <f t="shared" si="4"/>
        <v>144000</v>
      </c>
    </row>
    <row r="62" spans="1:10" ht="21" customHeight="1" x14ac:dyDescent="0.3">
      <c r="A62" s="160"/>
      <c r="B62" s="67" t="s">
        <v>40</v>
      </c>
      <c r="C62" s="110" t="s">
        <v>103</v>
      </c>
      <c r="D62" s="92">
        <v>13000</v>
      </c>
      <c r="E62" s="92">
        <f t="shared" si="4"/>
        <v>156000</v>
      </c>
    </row>
    <row r="63" spans="1:10" ht="19.5" customHeight="1" x14ac:dyDescent="0.3">
      <c r="A63" s="160"/>
      <c r="B63" s="67" t="s">
        <v>41</v>
      </c>
      <c r="C63" s="111" t="s">
        <v>118</v>
      </c>
      <c r="D63" s="92">
        <v>45000</v>
      </c>
      <c r="E63" s="92">
        <f t="shared" si="4"/>
        <v>540000</v>
      </c>
    </row>
    <row r="64" spans="1:10" ht="19.5" customHeight="1" x14ac:dyDescent="0.3">
      <c r="A64" s="161" t="s">
        <v>145</v>
      </c>
      <c r="B64" s="61" t="s">
        <v>43</v>
      </c>
      <c r="C64" s="62" t="s">
        <v>38</v>
      </c>
      <c r="D64" s="63">
        <v>500</v>
      </c>
      <c r="E64" s="63">
        <f t="shared" si="4"/>
        <v>6000</v>
      </c>
    </row>
    <row r="65" spans="1:11" ht="19.5" customHeight="1" x14ac:dyDescent="0.3">
      <c r="A65" s="162"/>
      <c r="B65" s="61" t="s">
        <v>63</v>
      </c>
      <c r="C65" s="62" t="s">
        <v>90</v>
      </c>
      <c r="D65" s="63">
        <v>50000</v>
      </c>
      <c r="E65" s="63">
        <f t="shared" si="4"/>
        <v>600000</v>
      </c>
      <c r="H65" s="132"/>
    </row>
    <row r="66" spans="1:11" ht="19.5" customHeight="1" x14ac:dyDescent="0.3">
      <c r="A66" s="162"/>
      <c r="B66" s="61" t="s">
        <v>64</v>
      </c>
      <c r="C66" s="62" t="s">
        <v>42</v>
      </c>
      <c r="D66" s="63">
        <v>38000</v>
      </c>
      <c r="E66" s="63">
        <f t="shared" si="4"/>
        <v>456000</v>
      </c>
    </row>
    <row r="67" spans="1:11" ht="19.5" customHeight="1" x14ac:dyDescent="0.3">
      <c r="A67" s="162"/>
      <c r="B67" s="61" t="s">
        <v>71</v>
      </c>
      <c r="C67" s="62" t="s">
        <v>44</v>
      </c>
      <c r="D67" s="63">
        <v>28000</v>
      </c>
      <c r="E67" s="63">
        <f t="shared" si="4"/>
        <v>336000</v>
      </c>
    </row>
    <row r="68" spans="1:11" ht="19.5" customHeight="1" x14ac:dyDescent="0.3">
      <c r="A68" s="162"/>
      <c r="B68" s="61" t="s">
        <v>116</v>
      </c>
      <c r="C68" s="62" t="s">
        <v>45</v>
      </c>
      <c r="D68" s="63">
        <v>5000</v>
      </c>
      <c r="E68" s="63">
        <f t="shared" si="4"/>
        <v>60000</v>
      </c>
      <c r="H68" s="132"/>
    </row>
    <row r="69" spans="1:11" s="3" customFormat="1" ht="19.5" customHeight="1" x14ac:dyDescent="0.3">
      <c r="A69" s="162"/>
      <c r="B69" s="61" t="s">
        <v>117</v>
      </c>
      <c r="C69" s="62" t="s">
        <v>46</v>
      </c>
      <c r="D69" s="70">
        <v>2500</v>
      </c>
      <c r="E69" s="70">
        <f t="shared" si="4"/>
        <v>30000</v>
      </c>
      <c r="F69" s="28"/>
      <c r="G69" s="28"/>
      <c r="H69" s="2"/>
    </row>
    <row r="70" spans="1:11" ht="19.5" customHeight="1" x14ac:dyDescent="0.3">
      <c r="A70" s="162"/>
      <c r="B70" s="61" t="s">
        <v>146</v>
      </c>
      <c r="C70" s="79" t="s">
        <v>85</v>
      </c>
      <c r="D70" s="71">
        <v>20000</v>
      </c>
      <c r="E70" s="71">
        <f t="shared" si="4"/>
        <v>240000</v>
      </c>
      <c r="H70" s="132"/>
    </row>
    <row r="71" spans="1:11" ht="19.5" customHeight="1" x14ac:dyDescent="0.3">
      <c r="A71" s="162"/>
      <c r="B71" s="144" t="s">
        <v>147</v>
      </c>
      <c r="C71" s="145" t="s">
        <v>93</v>
      </c>
      <c r="D71" s="146">
        <v>10000</v>
      </c>
      <c r="E71" s="146">
        <f>D71*12</f>
        <v>120000</v>
      </c>
      <c r="H71" s="132"/>
    </row>
    <row r="72" spans="1:11" ht="28.05" customHeight="1" x14ac:dyDescent="0.3">
      <c r="A72" s="162"/>
      <c r="B72" s="80">
        <v>16.09</v>
      </c>
      <c r="C72" s="80" t="s">
        <v>165</v>
      </c>
      <c r="D72" s="146">
        <v>14000</v>
      </c>
      <c r="E72" s="80">
        <f>D72*12</f>
        <v>168000</v>
      </c>
      <c r="H72" s="112"/>
      <c r="J72" s="142"/>
    </row>
    <row r="73" spans="1:11" ht="36" customHeight="1" x14ac:dyDescent="0.3">
      <c r="A73" s="156" t="s">
        <v>166</v>
      </c>
      <c r="B73" s="127" t="s">
        <v>148</v>
      </c>
      <c r="C73" s="128" t="s">
        <v>154</v>
      </c>
      <c r="D73" s="129">
        <v>290975</v>
      </c>
      <c r="E73" s="129">
        <f t="shared" si="4"/>
        <v>3491700</v>
      </c>
      <c r="J73" s="142"/>
      <c r="K73" s="142"/>
    </row>
    <row r="74" spans="1:11" ht="32.549999999999997" customHeight="1" x14ac:dyDescent="0.3">
      <c r="A74" s="156"/>
      <c r="B74" s="127" t="s">
        <v>149</v>
      </c>
      <c r="C74" s="128" t="s">
        <v>164</v>
      </c>
      <c r="D74" s="129">
        <v>33423.14</v>
      </c>
      <c r="E74" s="129">
        <f t="shared" si="4"/>
        <v>401077.68</v>
      </c>
      <c r="J74" s="142"/>
    </row>
    <row r="75" spans="1:11" ht="19.5" customHeight="1" x14ac:dyDescent="0.3">
      <c r="A75" s="151" t="s">
        <v>68</v>
      </c>
      <c r="B75" s="151"/>
      <c r="C75" s="152"/>
      <c r="D75" s="138">
        <f>SUM(D23:D74)</f>
        <v>11261495</v>
      </c>
      <c r="E75" s="138">
        <f>SUM(E23:E74)</f>
        <v>135137940</v>
      </c>
    </row>
    <row r="76" spans="1:11" s="20" customFormat="1" ht="19.5" customHeight="1" x14ac:dyDescent="0.3">
      <c r="A76" s="83"/>
      <c r="B76" s="84"/>
      <c r="C76" s="85"/>
      <c r="D76" s="86"/>
      <c r="E76" s="86"/>
      <c r="H76" s="2"/>
    </row>
    <row r="77" spans="1:11" ht="19.5" customHeight="1" x14ac:dyDescent="0.3">
      <c r="B77" s="81"/>
      <c r="C77" s="82" t="s">
        <v>47</v>
      </c>
      <c r="D77" s="29"/>
      <c r="E77" s="29" t="s">
        <v>0</v>
      </c>
    </row>
    <row r="78" spans="1:11" ht="19.5" customHeight="1" x14ac:dyDescent="0.3">
      <c r="B78" s="13"/>
      <c r="C78" s="14" t="s">
        <v>48</v>
      </c>
      <c r="D78" s="140">
        <f>D19</f>
        <v>11261495</v>
      </c>
      <c r="E78" s="140">
        <f>E19</f>
        <v>135137940</v>
      </c>
    </row>
    <row r="79" spans="1:11" ht="19.5" customHeight="1" x14ac:dyDescent="0.3">
      <c r="B79" s="13"/>
      <c r="C79" s="15" t="s">
        <v>69</v>
      </c>
      <c r="D79" s="140">
        <f>D75</f>
        <v>11261495</v>
      </c>
      <c r="E79" s="140">
        <f>E75</f>
        <v>135137940</v>
      </c>
    </row>
    <row r="80" spans="1:11" ht="19.5" customHeight="1" x14ac:dyDescent="0.3">
      <c r="C80" s="99"/>
      <c r="D80" s="100">
        <f>SUM(D78-D79)</f>
        <v>0</v>
      </c>
      <c r="E80" s="100">
        <f>SUM(E78-E79)</f>
        <v>0</v>
      </c>
    </row>
    <row r="81" spans="2:5" ht="19.5" customHeight="1" thickBot="1" x14ac:dyDescent="0.35">
      <c r="D81" s="87"/>
      <c r="E81" s="87"/>
    </row>
    <row r="82" spans="2:5" ht="19.5" customHeight="1" thickBot="1" x14ac:dyDescent="0.35">
      <c r="B82" s="13"/>
      <c r="C82" s="16" t="s">
        <v>49</v>
      </c>
      <c r="D82" s="100">
        <f>SUM(D80-D81)</f>
        <v>0</v>
      </c>
      <c r="E82" s="100">
        <f>SUM(E80-E81)</f>
        <v>0</v>
      </c>
    </row>
    <row r="83" spans="2:5" ht="19.5" customHeight="1" x14ac:dyDescent="0.3">
      <c r="C83" s="12" t="s">
        <v>0</v>
      </c>
    </row>
  </sheetData>
  <sheetProtection selectLockedCells="1" selectUnlockedCells="1"/>
  <mergeCells count="22">
    <mergeCell ref="A37:A38"/>
    <mergeCell ref="B48:B51"/>
    <mergeCell ref="C48:C51"/>
    <mergeCell ref="D48:D51"/>
    <mergeCell ref="E48:E51"/>
    <mergeCell ref="B45:B46"/>
    <mergeCell ref="C45:C46"/>
    <mergeCell ref="D45:D46"/>
    <mergeCell ref="E45:E46"/>
    <mergeCell ref="D5:E5"/>
    <mergeCell ref="A33:A34"/>
    <mergeCell ref="A30:A31"/>
    <mergeCell ref="A19:C19"/>
    <mergeCell ref="A9:A18"/>
    <mergeCell ref="A23:A28"/>
    <mergeCell ref="A75:C75"/>
    <mergeCell ref="A53:A56"/>
    <mergeCell ref="A73:A74"/>
    <mergeCell ref="A43:A52"/>
    <mergeCell ref="A59:A63"/>
    <mergeCell ref="A64:A72"/>
    <mergeCell ref="A57:A58"/>
  </mergeCells>
  <phoneticPr fontId="11" type="noConversion"/>
  <pageMargins left="0.70866141732283472" right="0.70866141732283472" top="0.74803149606299213" bottom="0.74803149606299213" header="0.51181102362204722" footer="0.51181102362204722"/>
  <pageSetup scale="30" firstPageNumber="0" fitToHeight="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ANUAL 2026</vt:lpstr>
      <vt:lpstr>'PRESUPUESTO ANUAL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CBCR_JD</dc:creator>
  <cp:lastModifiedBy>Raquel Leon Rodriguez</cp:lastModifiedBy>
  <cp:lastPrinted>2018-12-11T03:56:52Z</cp:lastPrinted>
  <dcterms:created xsi:type="dcterms:W3CDTF">2018-01-26T23:52:47Z</dcterms:created>
  <dcterms:modified xsi:type="dcterms:W3CDTF">2025-12-05T14:54:23Z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